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2م\المرفوع للمحاسب القانوني 2022م\ملفات الأرباع الثلاث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<sst xmlns="http://schemas.openxmlformats.org/spreadsheetml/2006/main" count="554" uniqueCount="447">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</sst>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4879711.33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N17" sqref="N17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4879711.3299999991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D14" sqref="D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42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42</v>
      </c>
      <c r="O14" s="141">
        <f t="shared" si="1"/>
        <v>0</v>
      </c>
      <c r="P14" s="141">
        <f t="shared" si="2"/>
        <v>42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42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42</v>
      </c>
      <c r="O19" s="6">
        <f t="shared" si="1"/>
        <v>0</v>
      </c>
      <c r="P19" s="6">
        <f t="shared" si="2"/>
        <v>42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42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42</v>
      </c>
      <c r="O26" s="9">
        <f t="shared" si="1"/>
        <v>0</v>
      </c>
      <c r="P26" s="9">
        <f t="shared" si="2"/>
        <v>42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66" activePane="bottomRight" state="frozen"/>
      <selection pane="topRight" activeCell="M1" sqref="M1"/>
      <selection pane="bottomLeft" activeCell="A5" sqref="A5"/>
      <selection pane="bottomRight" activeCell="F243" sqref="F243"/>
    </sheetView>
  </sheetViews>
  <sheetFormatPr defaultRowHeight="14.25" x14ac:dyDescent="0.2"/>
  <cols>
    <col min="2" max="2" width="10.875" bestFit="1" customWidth="1"/>
    <col min="3" max="3" width="53.625" bestFit="1" customWidth="1"/>
    <col min="5" max="6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108965.34</v>
      </c>
      <c r="E5" s="223">
        <f>E6</f>
        <v>44278.029999999992</v>
      </c>
      <c r="F5" s="224">
        <f>F210</f>
        <v>64687.31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44278.029999999992</v>
      </c>
      <c r="E6" s="226">
        <f>E7+E38+E134+E190</f>
        <v>44278.029999999992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6402.1</v>
      </c>
      <c r="E7" s="226">
        <f>E8+E17</f>
        <v>6402.1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5402.1</v>
      </c>
      <c r="E8" s="226">
        <f>SUM(E9:E16)</f>
        <v>5402.1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5100</v>
      </c>
      <c r="E9" s="226">
        <v>5100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302.10000000000002</v>
      </c>
      <c r="E16" s="226">
        <v>302.10000000000002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1000</v>
      </c>
      <c r="E17" s="226">
        <f>SUM(E18:E37)</f>
        <v>1000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1000</v>
      </c>
      <c r="E30" s="226">
        <v>1000</v>
      </c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37875.929999999993</v>
      </c>
      <c r="E134" s="226">
        <f>SUM(E135,E137,E144,E150,E155,E157,E159,E161,E163,E165,E167,E169,E171,E183)</f>
        <v>37875.929999999993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37047</v>
      </c>
      <c r="E139" s="226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 s="22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 s="226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 s="22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 s="226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90.68</v>
      </c>
      <c r="E169" s="226">
        <f>E170</f>
        <v>90.68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90.68</v>
      </c>
      <c r="E170" s="226">
        <v>90.68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275.63</v>
      </c>
      <c r="E171" s="226">
        <f>SUM(E172:E182)</f>
        <v>275.63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275.63</v>
      </c>
      <c r="E172" s="226">
        <v>275.63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64687.31</v>
      </c>
      <c r="E210" s="228"/>
      <c r="F210" s="227">
        <f>SUM(F211,F249)</f>
        <v>64687.31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64687.31</v>
      </c>
      <c r="E211" s="232"/>
      <c r="F211" s="227">
        <f>SUM(F212,F214,F223,F232,F238)</f>
        <v>64687.31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64687.31</v>
      </c>
      <c r="E238" s="232"/>
      <c r="F238" s="227">
        <f>SUM(F239:F248)</f>
        <v>64687.31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2100</v>
      </c>
      <c r="E240" s="232"/>
      <c r="F240" s="227">
        <v>2100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46398.31</v>
      </c>
      <c r="E244" s="232"/>
      <c r="F244" s="227">
        <v>46398.31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16189</v>
      </c>
      <c r="E245" s="232"/>
      <c r="F245" s="227">
        <v>16189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108965.34</v>
      </c>
      <c r="E293" s="243">
        <f>E5</f>
        <v>44278.029999999992</v>
      </c>
      <c r="F293" s="243">
        <f>F210</f>
        <v>64687.31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18" sqref="D18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170850.19</v>
      </c>
      <c r="E7" s="299">
        <v>241897.60000000001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170850.19</v>
      </c>
      <c r="E15" s="161">
        <f>SUM(E7:E14)</f>
        <v>241897.60000000001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4920126</v>
      </c>
      <c r="E17" s="300">
        <v>4920126</v>
      </c>
      <c r="F17" s="160"/>
    </row>
    <row r="18" spans="2:6" ht="21" customHeight="1" x14ac:dyDescent="0.2">
      <c r="B18" s="207">
        <v>122</v>
      </c>
      <c r="C18" s="208" t="s">
        <v>54</v>
      </c>
      <c r="D18" s="246">
        <v>10925</v>
      </c>
      <c r="E18" s="300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4931051</v>
      </c>
      <c r="E22" s="161">
        <f>SUM(E17:E21)</f>
        <v>4931051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5101901.1900000004</v>
      </c>
      <c r="E33" s="166">
        <f>E15+E22+E31</f>
        <v>5172948.5999999996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8" zoomScale="96" zoomScaleNormal="96" workbookViewId="0">
      <selection activeCell="F19" sqref="F19"/>
    </sheetView>
  </sheetViews>
  <sheetFormatPr defaultRowHeight="14.25" x14ac:dyDescent="0.2"/>
  <cols>
    <col min="3" max="3" width="8.125" bestFit="1" customWidth="1"/>
    <col min="4" max="4" width="33.375" customWidth="1"/>
    <col min="5" max="5" width="15.875" customWidth="1"/>
    <col min="6" max="6" width="14.875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222189.86</v>
      </c>
      <c r="F19" s="211">
        <v>184313.93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222189.86</v>
      </c>
      <c r="F22" s="161">
        <f>SUM(F15:F21)</f>
        <v>184313.93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106150.14000000001</v>
      </c>
      <c r="F25" s="204">
        <v>170837.45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4773561.1899999995</v>
      </c>
      <c r="F26" s="204">
        <v>4817797.22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4879711.3299999991</v>
      </c>
      <c r="F28" s="164">
        <f>SUM(F25:F27)</f>
        <v>4988634.67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5101901.1899999995</v>
      </c>
      <c r="F30" s="166">
        <f>F13+F22+F28</f>
        <v>5172948.5999999996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64687.31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-64687.31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2100</v>
      </c>
      <c r="E34" s="117"/>
      <c r="F34" s="124">
        <v>31105002</v>
      </c>
      <c r="G34" s="125" t="s">
        <v>146</v>
      </c>
      <c r="H34" s="175"/>
      <c r="J34" s="140">
        <f t="shared" si="0"/>
        <v>-2100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46398.31</v>
      </c>
      <c r="E38" s="117"/>
      <c r="F38" s="124">
        <v>31105006</v>
      </c>
      <c r="G38" s="125" t="s">
        <v>154</v>
      </c>
      <c r="H38" s="175"/>
      <c r="J38" s="140">
        <f t="shared" si="0"/>
        <v>-46398.31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16189</v>
      </c>
      <c r="E39" s="117"/>
      <c r="F39" s="124">
        <v>31105007</v>
      </c>
      <c r="G39" s="125" t="s">
        <v>156</v>
      </c>
      <c r="H39" s="175"/>
      <c r="J39" s="140">
        <f t="shared" si="0"/>
        <v>-16189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64687.31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-64687.31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170837.45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106150.14000000001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2023-01-18T06:21:09Z</dcterms:modified>
</cp:coreProperties>
</file>